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sanb\Desktop\"/>
    </mc:Choice>
  </mc:AlternateContent>
  <bookViews>
    <workbookView xWindow="0" yWindow="0" windowWidth="19200" windowHeight="6465" tabRatio="396"/>
  </bookViews>
  <sheets>
    <sheet name="Test Count" sheetId="4" r:id="rId1"/>
  </sheets>
  <definedNames>
    <definedName name="_xlnm.Print_Area" localSheetId="0">'Test Count'!$A$1:$J$94</definedName>
    <definedName name="_xlnm.Print_Titles" localSheetId="0">'Test Count'!$1:$3</definedName>
  </definedNames>
  <calcPr calcId="162913"/>
</workbook>
</file>

<file path=xl/calcChain.xml><?xml version="1.0" encoding="utf-8"?>
<calcChain xmlns="http://schemas.openxmlformats.org/spreadsheetml/2006/main">
  <c r="E78" i="4" l="1"/>
  <c r="G78" i="4" s="1"/>
  <c r="G77" i="4"/>
  <c r="G76" i="4"/>
  <c r="G75" i="4"/>
  <c r="E74" i="4"/>
  <c r="G74" i="4" s="1"/>
  <c r="G73" i="4"/>
  <c r="G72" i="4"/>
  <c r="G71" i="4"/>
  <c r="G70" i="4"/>
  <c r="G69" i="4"/>
  <c r="E68" i="4"/>
  <c r="G68" i="4" s="1"/>
  <c r="E67" i="4"/>
  <c r="G67" i="4" s="1"/>
  <c r="G66" i="4"/>
  <c r="G65" i="4"/>
  <c r="G64" i="4"/>
  <c r="G63" i="4"/>
  <c r="G62" i="4"/>
  <c r="G61" i="4"/>
  <c r="G60" i="4"/>
  <c r="E59" i="4"/>
  <c r="G59" i="4"/>
  <c r="G58" i="4"/>
  <c r="G57" i="4"/>
  <c r="G56" i="4"/>
  <c r="G55" i="4"/>
  <c r="G54" i="4"/>
  <c r="E53" i="4"/>
  <c r="G53" i="4"/>
  <c r="E52" i="4"/>
  <c r="G52" i="4" s="1"/>
  <c r="G51" i="4"/>
  <c r="G50" i="4"/>
  <c r="G49" i="4"/>
  <c r="G48" i="4"/>
  <c r="G47" i="4"/>
  <c r="G46" i="4"/>
  <c r="G45" i="4"/>
  <c r="G44" i="4"/>
  <c r="E43" i="4"/>
  <c r="G43" i="4"/>
  <c r="G42" i="4"/>
  <c r="E41" i="4"/>
  <c r="G41" i="4" s="1"/>
  <c r="G40" i="4"/>
  <c r="G39" i="4"/>
  <c r="G38" i="4"/>
  <c r="G37" i="4"/>
  <c r="G36" i="4"/>
  <c r="E35" i="4"/>
  <c r="G35" i="4" s="1"/>
  <c r="E34" i="4"/>
  <c r="G34" i="4"/>
  <c r="G33" i="4"/>
  <c r="G32" i="4"/>
  <c r="G31" i="4"/>
  <c r="E30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</calcChain>
</file>

<file path=xl/sharedStrings.xml><?xml version="1.0" encoding="utf-8"?>
<sst xmlns="http://schemas.openxmlformats.org/spreadsheetml/2006/main" count="134" uniqueCount="113">
  <si>
    <t>EPA 504.1</t>
  </si>
  <si>
    <t>EPA 505</t>
  </si>
  <si>
    <t>EPA 515.4</t>
  </si>
  <si>
    <t>EPA 524.2</t>
  </si>
  <si>
    <t>EPA 525.2</t>
  </si>
  <si>
    <t>EPA 531.2</t>
  </si>
  <si>
    <t>EPA 551</t>
  </si>
  <si>
    <t>EPA 608</t>
  </si>
  <si>
    <t>EPA 624</t>
  </si>
  <si>
    <t>EPA 625</t>
  </si>
  <si>
    <t>EPA 8082</t>
  </si>
  <si>
    <t>EPA 8141</t>
  </si>
  <si>
    <t>EPA 8151</t>
  </si>
  <si>
    <t>EPA 8280A</t>
  </si>
  <si>
    <t>EPA 900.0</t>
  </si>
  <si>
    <t>SM 9020B</t>
  </si>
  <si>
    <t>Aluminum</t>
  </si>
  <si>
    <t>Antimony</t>
  </si>
  <si>
    <t>Arsenic</t>
  </si>
  <si>
    <t>Barium</t>
  </si>
  <si>
    <t>Beryllium</t>
  </si>
  <si>
    <t>Boron</t>
  </si>
  <si>
    <t>Cadmium</t>
  </si>
  <si>
    <t>Calcium</t>
  </si>
  <si>
    <t>Chloride</t>
  </si>
  <si>
    <t>Chromium</t>
  </si>
  <si>
    <t>Copper</t>
  </si>
  <si>
    <t>Iron</t>
  </si>
  <si>
    <t>Lead</t>
  </si>
  <si>
    <t>Magnesium</t>
  </si>
  <si>
    <t>Manganese</t>
  </si>
  <si>
    <t>Molybdenum</t>
  </si>
  <si>
    <t>Nickel</t>
  </si>
  <si>
    <t>Nitrate as (NO3)</t>
  </si>
  <si>
    <t>Nitrate as N</t>
  </si>
  <si>
    <t>Nitrite as N</t>
  </si>
  <si>
    <t>Selenium</t>
  </si>
  <si>
    <t>Silver</t>
  </si>
  <si>
    <t>Sodium</t>
  </si>
  <si>
    <t>Sulfate</t>
  </si>
  <si>
    <t>Thallium</t>
  </si>
  <si>
    <t>Zinc</t>
  </si>
  <si>
    <t>Description</t>
  </si>
  <si>
    <t>Test Count Matrix</t>
  </si>
  <si>
    <t>drinking water</t>
  </si>
  <si>
    <t>wastewater</t>
  </si>
  <si>
    <t>solid</t>
  </si>
  <si>
    <t>cyanide</t>
  </si>
  <si>
    <t>TOC</t>
  </si>
  <si>
    <t>carbon/nitrogen</t>
  </si>
  <si>
    <t>mercury</t>
  </si>
  <si>
    <t>perchlorate</t>
  </si>
  <si>
    <t>phenols</t>
  </si>
  <si>
    <t>single compound</t>
  </si>
  <si>
    <t>diazinon</t>
  </si>
  <si>
    <t>thiobencarb</t>
  </si>
  <si>
    <t>glyphosate</t>
  </si>
  <si>
    <t>endothall</t>
  </si>
  <si>
    <t>diquat</t>
  </si>
  <si>
    <t>TTHM</t>
  </si>
  <si>
    <t>mirex</t>
  </si>
  <si>
    <t>TICH</t>
  </si>
  <si>
    <t xml:space="preserve"> </t>
  </si>
  <si>
    <t>volatile organics</t>
  </si>
  <si>
    <t>pesticides</t>
  </si>
  <si>
    <t>semi-volatiles</t>
  </si>
  <si>
    <t>PCBs</t>
  </si>
  <si>
    <t>2,4,-D     silvex</t>
  </si>
  <si>
    <t>dioxin</t>
  </si>
  <si>
    <t>full list</t>
  </si>
  <si>
    <t>2,3,7,8 -TCDD</t>
  </si>
  <si>
    <t>radiologicals</t>
  </si>
  <si>
    <t>strontium</t>
  </si>
  <si>
    <t>HAA5</t>
  </si>
  <si>
    <t>% total solids</t>
  </si>
  <si>
    <t>color</t>
  </si>
  <si>
    <t>turbidity</t>
  </si>
  <si>
    <t>odor</t>
  </si>
  <si>
    <t>alkalinity</t>
  </si>
  <si>
    <t>hardness</t>
  </si>
  <si>
    <t>EC</t>
  </si>
  <si>
    <t>TDS</t>
  </si>
  <si>
    <t>pH</t>
  </si>
  <si>
    <t>fluoride</t>
  </si>
  <si>
    <t>sulfide</t>
  </si>
  <si>
    <t>water suitability</t>
  </si>
  <si>
    <t>MBAS</t>
  </si>
  <si>
    <t>CTAS</t>
  </si>
  <si>
    <t>1,4-dioxane</t>
  </si>
  <si>
    <t>pesticides/PCBs</t>
  </si>
  <si>
    <t>SOCs</t>
  </si>
  <si>
    <t>total</t>
  </si>
  <si>
    <t>in house</t>
  </si>
  <si>
    <t>Test</t>
  </si>
  <si>
    <t>Test Notes</t>
  </si>
  <si>
    <t>sub contract cost (above test cost)</t>
  </si>
  <si>
    <t>turn around time (days)</t>
  </si>
  <si>
    <t>sample delivery/pick-up</t>
  </si>
  <si>
    <t>web data reporting</t>
  </si>
  <si>
    <t>certified/accredited lab</t>
  </si>
  <si>
    <t>data flagging (before final report)</t>
  </si>
  <si>
    <t>rush analyses available/fees</t>
  </si>
  <si>
    <t xml:space="preserve">reporting limits must meet the SWRCB minimum levels </t>
  </si>
  <si>
    <t>Please provide the following information:</t>
  </si>
  <si>
    <t>pre-log available (COCs, labels &amp; bottles)</t>
  </si>
  <si>
    <t>methods must conform to 40CFR part 136</t>
  </si>
  <si>
    <t>Notes:</t>
  </si>
  <si>
    <t>The number of tests is an estimate - actual numbers will vary.</t>
  </si>
  <si>
    <t>solid matrices incude compost, crop &amp; sludge.</t>
  </si>
  <si>
    <t>price/test</t>
  </si>
  <si>
    <t>tritium</t>
  </si>
  <si>
    <t>turnaround</t>
  </si>
  <si>
    <t>(yes/no)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</si>
</sst>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indexed="8"/>
      <name val="Arial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u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 applyFill="1" applyBorder="1" applyAlignment="1">
      <alignment horizontal="right" wrapText="1"/>
    </xf>
    <xf numFmtId="0" fontId="0" fillId="0" borderId="1" xfId="0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3" fillId="0" borderId="7" xfId="0" applyFont="1" applyBorder="1" applyAlignment="1">
      <alignment horizontal="center"/>
    </xf>
    <xf numFmtId="0" fontId="1" fillId="0" borderId="10" xfId="0" applyFont="1" applyFill="1" applyBorder="1" applyAlignment="1">
      <alignment wrapText="1"/>
    </xf>
    <xf numFmtId="0" fontId="1" fillId="0" borderId="11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2" fillId="0" borderId="13" xfId="0" applyFont="1" applyFill="1" applyBorder="1" applyAlignment="1">
      <alignment horizontal="right" wrapText="1"/>
    </xf>
    <xf numFmtId="0" fontId="0" fillId="0" borderId="13" xfId="0" applyBorder="1"/>
    <xf numFmtId="0" fontId="1" fillId="0" borderId="10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0" fillId="0" borderId="0" xfId="0" applyBorder="1"/>
    <xf numFmtId="0" fontId="2" fillId="0" borderId="0" xfId="0" applyFont="1"/>
    <xf numFmtId="0" fontId="2" fillId="0" borderId="0" xfId="0" applyFont="1" applyFill="1" applyBorder="1"/>
    <xf numFmtId="0" fontId="2" fillId="0" borderId="3" xfId="0" applyFont="1" applyBorder="1" applyAlignment="1">
      <alignment horizontal="centerContinuous"/>
    </xf>
    <xf numFmtId="0" fontId="4" fillId="0" borderId="0" xfId="0" applyFont="1"/>
    <xf numFmtId="0" fontId="2" fillId="0" borderId="8" xfId="0" applyFont="1" applyBorder="1" applyAlignment="1">
      <alignment horizontal="center"/>
    </xf>
    <xf numFmtId="0" fontId="0" fillId="0" borderId="10" xfId="0" applyFont="1" applyFill="1" applyBorder="1" applyAlignment="1">
      <alignment wrapText="1"/>
    </xf>
    <xf numFmtId="0" fontId="3" fillId="0" borderId="8" xfId="0" applyFont="1" applyBorder="1" applyAlignment="1">
      <alignment horizontal="center"/>
    </xf>
    <xf numFmtId="0" fontId="0" fillId="0" borderId="14" xfId="0" applyBorder="1"/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4"/>
  <sheetViews>
    <sheetView showGridLines="0" tabSelected="1" zoomScaleNormal="47" zoomScaleSheetLayoutView="45" workbookViewId="0">
      <selection activeCell="I1" sqref="I1"/>
    </sheetView>
  </sheetViews>
  <sheetFormatPr defaultRowHeight="12.75" x14ac:dyDescent="0.2"/>
  <cols>
    <col min="1" max="1" width="17.140625" customWidth="1"/>
    <col min="2" max="2" width="17.5703125" customWidth="1"/>
    <col min="3" max="3" width="15.5703125" customWidth="1"/>
    <col min="4" max="4" width="12.140625" customWidth="1"/>
    <col min="5" max="5" width="11" customWidth="1"/>
    <col min="6" max="6" width="10.85546875" customWidth="1"/>
    <col min="7" max="7" width="14" customWidth="1"/>
    <col min="8" max="8" width="9.85546875" customWidth="1"/>
    <col min="10" max="10" width="10.140625" customWidth="1"/>
  </cols>
  <sheetData>
    <row r="1" spans="1:10" x14ac:dyDescent="0.2">
      <c r="A1" s="8"/>
      <c r="B1" s="9"/>
      <c r="C1" s="10"/>
      <c r="D1" s="30" t="s">
        <v>43</v>
      </c>
      <c r="E1" s="3"/>
      <c r="F1" s="4"/>
      <c r="G1" s="8"/>
      <c r="H1" s="9"/>
      <c r="I1" s="36" t="s">
        <v>112</v>
      </c>
      <c r="J1" s="35"/>
    </row>
    <row r="2" spans="1:10" x14ac:dyDescent="0.2">
      <c r="A2" s="11" t="s">
        <v>93</v>
      </c>
      <c r="B2" s="12" t="s">
        <v>42</v>
      </c>
      <c r="C2" s="13" t="s">
        <v>94</v>
      </c>
      <c r="D2" s="5" t="s">
        <v>44</v>
      </c>
      <c r="E2" s="6" t="s">
        <v>45</v>
      </c>
      <c r="F2" s="7" t="s">
        <v>46</v>
      </c>
      <c r="G2" s="14" t="s">
        <v>91</v>
      </c>
      <c r="H2" s="32" t="s">
        <v>109</v>
      </c>
      <c r="I2" s="34" t="s">
        <v>92</v>
      </c>
      <c r="J2" s="13" t="s">
        <v>111</v>
      </c>
    </row>
    <row r="3" spans="1:10" ht="3.75" customHeight="1" x14ac:dyDescent="0.2">
      <c r="D3" s="1"/>
      <c r="E3" s="1"/>
      <c r="F3" s="1"/>
      <c r="G3" s="1"/>
      <c r="H3" s="1"/>
      <c r="I3" s="1"/>
    </row>
    <row r="4" spans="1:10" ht="13.5" customHeight="1" x14ac:dyDescent="0.2">
      <c r="A4" s="15" t="s">
        <v>0</v>
      </c>
      <c r="B4" s="16" t="s">
        <v>63</v>
      </c>
      <c r="C4" s="17" t="s">
        <v>53</v>
      </c>
      <c r="D4" s="20">
        <v>1</v>
      </c>
      <c r="E4" s="21">
        <v>17</v>
      </c>
      <c r="F4" s="22">
        <v>0</v>
      </c>
      <c r="G4" s="23">
        <f t="shared" ref="G4:G60" si="0">SUM(D4:F4)</f>
        <v>18</v>
      </c>
      <c r="H4" s="18"/>
      <c r="I4" s="19"/>
      <c r="J4" s="19"/>
    </row>
    <row r="5" spans="1:10" ht="13.5" customHeight="1" x14ac:dyDescent="0.2">
      <c r="A5" s="15" t="s">
        <v>1</v>
      </c>
      <c r="B5" s="16" t="s">
        <v>89</v>
      </c>
      <c r="C5" s="17"/>
      <c r="D5" s="20">
        <v>15</v>
      </c>
      <c r="E5" s="21">
        <v>0</v>
      </c>
      <c r="F5" s="22">
        <v>0</v>
      </c>
      <c r="G5" s="23">
        <f t="shared" si="0"/>
        <v>15</v>
      </c>
      <c r="H5" s="18"/>
      <c r="I5" s="19"/>
      <c r="J5" s="19"/>
    </row>
    <row r="6" spans="1:10" ht="13.5" customHeight="1" x14ac:dyDescent="0.2">
      <c r="A6" s="15" t="s">
        <v>2</v>
      </c>
      <c r="B6" s="16" t="s">
        <v>90</v>
      </c>
      <c r="C6" s="17"/>
      <c r="D6" s="20">
        <v>7</v>
      </c>
      <c r="E6" s="21">
        <v>0</v>
      </c>
      <c r="F6" s="22">
        <v>0</v>
      </c>
      <c r="G6" s="23">
        <f t="shared" si="0"/>
        <v>7</v>
      </c>
      <c r="H6" s="18"/>
      <c r="I6" s="19"/>
      <c r="J6" s="19"/>
    </row>
    <row r="7" spans="1:10" ht="13.5" customHeight="1" x14ac:dyDescent="0.2">
      <c r="A7" s="15" t="s">
        <v>3</v>
      </c>
      <c r="B7" s="16" t="s">
        <v>63</v>
      </c>
      <c r="C7" s="17"/>
      <c r="D7" s="20">
        <v>4</v>
      </c>
      <c r="E7" s="21">
        <v>0</v>
      </c>
      <c r="F7" s="22">
        <v>0</v>
      </c>
      <c r="G7" s="23">
        <f t="shared" si="0"/>
        <v>4</v>
      </c>
      <c r="H7" s="18"/>
      <c r="I7" s="19"/>
      <c r="J7" s="19"/>
    </row>
    <row r="8" spans="1:10" ht="13.5" customHeight="1" x14ac:dyDescent="0.2">
      <c r="A8" s="15" t="s">
        <v>4</v>
      </c>
      <c r="B8" s="16" t="s">
        <v>65</v>
      </c>
      <c r="C8" s="17" t="s">
        <v>55</v>
      </c>
      <c r="D8" s="20">
        <v>4</v>
      </c>
      <c r="E8" s="21">
        <v>0</v>
      </c>
      <c r="F8" s="22">
        <v>0</v>
      </c>
      <c r="G8" s="23">
        <f t="shared" si="0"/>
        <v>4</v>
      </c>
      <c r="H8" s="18"/>
      <c r="I8" s="19"/>
      <c r="J8" s="19"/>
    </row>
    <row r="9" spans="1:10" ht="13.5" customHeight="1" x14ac:dyDescent="0.2">
      <c r="A9" s="15" t="s">
        <v>4</v>
      </c>
      <c r="B9" s="16" t="s">
        <v>65</v>
      </c>
      <c r="C9" s="17"/>
      <c r="D9" s="20">
        <v>1</v>
      </c>
      <c r="E9" s="21">
        <v>0</v>
      </c>
      <c r="F9" s="22">
        <v>0</v>
      </c>
      <c r="G9" s="23">
        <f t="shared" si="0"/>
        <v>1</v>
      </c>
      <c r="H9" s="18"/>
      <c r="I9" s="19"/>
      <c r="J9" s="19"/>
    </row>
    <row r="10" spans="1:10" ht="13.5" customHeight="1" x14ac:dyDescent="0.2">
      <c r="A10" s="15" t="s">
        <v>5</v>
      </c>
      <c r="B10" s="16" t="s">
        <v>90</v>
      </c>
      <c r="C10" s="17"/>
      <c r="D10" s="20">
        <v>1</v>
      </c>
      <c r="E10" s="21">
        <v>0</v>
      </c>
      <c r="F10" s="22">
        <v>0</v>
      </c>
      <c r="G10" s="23">
        <f t="shared" si="0"/>
        <v>1</v>
      </c>
      <c r="H10" s="18"/>
      <c r="I10" s="19"/>
      <c r="J10" s="19"/>
    </row>
    <row r="11" spans="1:10" ht="13.5" customHeight="1" x14ac:dyDescent="0.2">
      <c r="A11" s="15" t="s">
        <v>6</v>
      </c>
      <c r="B11" s="16" t="s">
        <v>63</v>
      </c>
      <c r="C11" s="17" t="s">
        <v>59</v>
      </c>
      <c r="D11" s="20">
        <v>34</v>
      </c>
      <c r="E11" s="21">
        <v>0</v>
      </c>
      <c r="F11" s="22">
        <v>0</v>
      </c>
      <c r="G11" s="23">
        <f t="shared" si="0"/>
        <v>34</v>
      </c>
      <c r="H11" s="18"/>
      <c r="I11" s="19"/>
      <c r="J11" s="19"/>
    </row>
    <row r="12" spans="1:10" ht="13.5" customHeight="1" x14ac:dyDescent="0.2">
      <c r="A12" s="15" t="s">
        <v>7</v>
      </c>
      <c r="B12" s="16" t="s">
        <v>64</v>
      </c>
      <c r="C12" s="17" t="s">
        <v>60</v>
      </c>
      <c r="D12" s="20">
        <v>0</v>
      </c>
      <c r="E12" s="21">
        <v>24</v>
      </c>
      <c r="F12" s="22">
        <v>0</v>
      </c>
      <c r="G12" s="23">
        <f t="shared" si="0"/>
        <v>24</v>
      </c>
      <c r="H12" s="18"/>
      <c r="I12" s="19"/>
      <c r="J12" s="19"/>
    </row>
    <row r="13" spans="1:10" ht="13.5" customHeight="1" x14ac:dyDescent="0.2">
      <c r="A13" s="15" t="s">
        <v>7</v>
      </c>
      <c r="B13" s="16" t="s">
        <v>64</v>
      </c>
      <c r="C13" s="17" t="s">
        <v>61</v>
      </c>
      <c r="D13" s="20">
        <v>0</v>
      </c>
      <c r="E13" s="21">
        <v>4</v>
      </c>
      <c r="F13" s="22">
        <v>0</v>
      </c>
      <c r="G13" s="23">
        <f t="shared" si="0"/>
        <v>4</v>
      </c>
      <c r="H13" s="18"/>
      <c r="I13" s="19"/>
      <c r="J13" s="19"/>
    </row>
    <row r="14" spans="1:10" ht="13.5" customHeight="1" x14ac:dyDescent="0.2">
      <c r="A14" s="15" t="s">
        <v>7</v>
      </c>
      <c r="B14" s="16" t="s">
        <v>64</v>
      </c>
      <c r="C14" s="17"/>
      <c r="D14" s="20">
        <v>0</v>
      </c>
      <c r="E14" s="21">
        <v>24</v>
      </c>
      <c r="F14" s="22">
        <v>0</v>
      </c>
      <c r="G14" s="23">
        <f t="shared" si="0"/>
        <v>24</v>
      </c>
      <c r="H14" s="18"/>
      <c r="I14" s="19"/>
      <c r="J14" s="19"/>
    </row>
    <row r="15" spans="1:10" ht="13.5" customHeight="1" x14ac:dyDescent="0.2">
      <c r="A15" s="15" t="s">
        <v>8</v>
      </c>
      <c r="B15" s="16" t="s">
        <v>63</v>
      </c>
      <c r="C15" s="17" t="s">
        <v>53</v>
      </c>
      <c r="D15" s="20">
        <v>0</v>
      </c>
      <c r="E15" s="21">
        <v>57</v>
      </c>
      <c r="F15" s="22">
        <v>0</v>
      </c>
      <c r="G15" s="23">
        <f t="shared" si="0"/>
        <v>57</v>
      </c>
      <c r="H15" s="18"/>
      <c r="I15" s="19"/>
      <c r="J15" s="19"/>
    </row>
    <row r="16" spans="1:10" ht="13.5" customHeight="1" x14ac:dyDescent="0.2">
      <c r="A16" s="15" t="s">
        <v>8</v>
      </c>
      <c r="B16" s="16" t="s">
        <v>63</v>
      </c>
      <c r="C16" s="17" t="s">
        <v>62</v>
      </c>
      <c r="D16" s="20">
        <v>0</v>
      </c>
      <c r="E16" s="21">
        <v>24</v>
      </c>
      <c r="F16" s="22">
        <v>0</v>
      </c>
      <c r="G16" s="23">
        <f t="shared" si="0"/>
        <v>24</v>
      </c>
      <c r="H16" s="18"/>
      <c r="I16" s="19"/>
      <c r="J16" s="19"/>
    </row>
    <row r="17" spans="1:10" ht="13.5" customHeight="1" x14ac:dyDescent="0.2">
      <c r="A17" s="15" t="s">
        <v>9</v>
      </c>
      <c r="B17" s="16" t="s">
        <v>65</v>
      </c>
      <c r="C17" s="17" t="s">
        <v>53</v>
      </c>
      <c r="D17" s="20">
        <v>1</v>
      </c>
      <c r="E17" s="21">
        <v>66</v>
      </c>
      <c r="F17" s="22">
        <v>0</v>
      </c>
      <c r="G17" s="23">
        <f t="shared" si="0"/>
        <v>67</v>
      </c>
      <c r="H17" s="18"/>
      <c r="I17" s="19"/>
      <c r="J17" s="19"/>
    </row>
    <row r="18" spans="1:10" ht="13.5" customHeight="1" x14ac:dyDescent="0.2">
      <c r="A18" s="15" t="s">
        <v>9</v>
      </c>
      <c r="B18" s="16" t="s">
        <v>65</v>
      </c>
      <c r="C18" s="17"/>
      <c r="D18" s="20">
        <v>0</v>
      </c>
      <c r="E18" s="21">
        <v>24</v>
      </c>
      <c r="F18" s="22">
        <v>0</v>
      </c>
      <c r="G18" s="23">
        <f t="shared" si="0"/>
        <v>24</v>
      </c>
      <c r="H18" s="18"/>
      <c r="I18" s="19"/>
      <c r="J18" s="19"/>
    </row>
    <row r="19" spans="1:10" ht="13.5" customHeight="1" x14ac:dyDescent="0.2">
      <c r="A19" s="15" t="s">
        <v>10</v>
      </c>
      <c r="B19" s="16" t="s">
        <v>66</v>
      </c>
      <c r="C19" s="17"/>
      <c r="D19" s="20">
        <v>0</v>
      </c>
      <c r="E19" s="21">
        <v>24</v>
      </c>
      <c r="F19" s="22">
        <v>0</v>
      </c>
      <c r="G19" s="23">
        <f t="shared" si="0"/>
        <v>24</v>
      </c>
      <c r="H19" s="18"/>
      <c r="I19" s="19"/>
      <c r="J19" s="19"/>
    </row>
    <row r="20" spans="1:10" ht="13.5" customHeight="1" x14ac:dyDescent="0.2">
      <c r="A20" s="15" t="s">
        <v>11</v>
      </c>
      <c r="B20" s="16" t="s">
        <v>64</v>
      </c>
      <c r="C20" s="17"/>
      <c r="D20" s="20">
        <v>0</v>
      </c>
      <c r="E20" s="21">
        <v>24</v>
      </c>
      <c r="F20" s="22">
        <v>0</v>
      </c>
      <c r="G20" s="23">
        <f t="shared" si="0"/>
        <v>24</v>
      </c>
      <c r="H20" s="18"/>
      <c r="I20" s="19"/>
      <c r="J20" s="19"/>
    </row>
    <row r="21" spans="1:10" ht="13.5" customHeight="1" x14ac:dyDescent="0.2">
      <c r="A21" s="15" t="s">
        <v>12</v>
      </c>
      <c r="B21" s="16" t="s">
        <v>64</v>
      </c>
      <c r="C21" s="17" t="s">
        <v>67</v>
      </c>
      <c r="D21" s="20">
        <v>0</v>
      </c>
      <c r="E21" s="21">
        <v>24</v>
      </c>
      <c r="F21" s="22">
        <v>0</v>
      </c>
      <c r="G21" s="23">
        <f t="shared" si="0"/>
        <v>24</v>
      </c>
      <c r="H21" s="18"/>
      <c r="I21" s="19"/>
      <c r="J21" s="19"/>
    </row>
    <row r="22" spans="1:10" ht="13.5" customHeight="1" x14ac:dyDescent="0.2">
      <c r="A22" s="15" t="s">
        <v>13</v>
      </c>
      <c r="B22" s="16" t="s">
        <v>68</v>
      </c>
      <c r="C22" s="17" t="s">
        <v>70</v>
      </c>
      <c r="D22" s="20">
        <v>1</v>
      </c>
      <c r="E22" s="21">
        <v>4</v>
      </c>
      <c r="F22" s="22">
        <v>0</v>
      </c>
      <c r="G22" s="23">
        <f t="shared" si="0"/>
        <v>5</v>
      </c>
      <c r="H22" s="18"/>
      <c r="I22" s="19"/>
      <c r="J22" s="19"/>
    </row>
    <row r="23" spans="1:10" ht="13.5" customHeight="1" x14ac:dyDescent="0.2">
      <c r="A23" s="15" t="s">
        <v>13</v>
      </c>
      <c r="B23" s="16" t="s">
        <v>68</v>
      </c>
      <c r="C23" s="17" t="s">
        <v>69</v>
      </c>
      <c r="D23" s="20">
        <v>0</v>
      </c>
      <c r="E23" s="21">
        <v>8</v>
      </c>
      <c r="F23" s="22">
        <v>0</v>
      </c>
      <c r="G23" s="23">
        <f t="shared" si="0"/>
        <v>8</v>
      </c>
      <c r="H23" s="18"/>
      <c r="I23" s="19"/>
      <c r="J23" s="19"/>
    </row>
    <row r="24" spans="1:10" ht="13.5" customHeight="1" x14ac:dyDescent="0.2">
      <c r="A24" s="15" t="s">
        <v>14</v>
      </c>
      <c r="B24" s="16" t="s">
        <v>71</v>
      </c>
      <c r="C24" s="17"/>
      <c r="D24" s="20">
        <v>1</v>
      </c>
      <c r="E24" s="21">
        <v>5</v>
      </c>
      <c r="F24" s="22">
        <v>0</v>
      </c>
      <c r="G24" s="23">
        <f t="shared" si="0"/>
        <v>6</v>
      </c>
      <c r="H24" s="18"/>
      <c r="I24" s="19"/>
      <c r="J24" s="19"/>
    </row>
    <row r="25" spans="1:10" ht="13.5" customHeight="1" x14ac:dyDescent="0.2">
      <c r="A25" s="15" t="s">
        <v>15</v>
      </c>
      <c r="B25" s="16" t="s">
        <v>85</v>
      </c>
      <c r="C25" s="17"/>
      <c r="D25" s="20">
        <v>1</v>
      </c>
      <c r="E25" s="21">
        <v>0</v>
      </c>
      <c r="F25" s="22">
        <v>0</v>
      </c>
      <c r="G25" s="23">
        <f t="shared" si="0"/>
        <v>1</v>
      </c>
      <c r="H25" s="18"/>
      <c r="I25" s="19"/>
      <c r="J25" s="19"/>
    </row>
    <row r="26" spans="1:10" ht="13.5" customHeight="1" x14ac:dyDescent="0.2">
      <c r="A26" s="15" t="s">
        <v>74</v>
      </c>
      <c r="B26" s="16"/>
      <c r="C26" s="17"/>
      <c r="D26" s="20">
        <v>0</v>
      </c>
      <c r="E26" s="21">
        <v>0</v>
      </c>
      <c r="F26" s="22">
        <v>9</v>
      </c>
      <c r="G26" s="23">
        <f t="shared" si="0"/>
        <v>9</v>
      </c>
      <c r="H26" s="18"/>
      <c r="I26" s="19"/>
      <c r="J26" s="19"/>
    </row>
    <row r="27" spans="1:10" ht="13.5" customHeight="1" x14ac:dyDescent="0.2">
      <c r="A27" s="15" t="s">
        <v>88</v>
      </c>
      <c r="B27" s="16"/>
      <c r="C27" s="17"/>
      <c r="D27" s="20">
        <v>0</v>
      </c>
      <c r="E27" s="21">
        <v>18</v>
      </c>
      <c r="F27" s="22">
        <v>0</v>
      </c>
      <c r="G27" s="23">
        <f t="shared" si="0"/>
        <v>18</v>
      </c>
      <c r="H27" s="18"/>
      <c r="I27" s="19"/>
      <c r="J27" s="19"/>
    </row>
    <row r="28" spans="1:10" ht="13.5" customHeight="1" x14ac:dyDescent="0.2">
      <c r="A28" s="15" t="s">
        <v>78</v>
      </c>
      <c r="B28" s="16"/>
      <c r="C28" s="17"/>
      <c r="D28" s="20">
        <v>4</v>
      </c>
      <c r="E28" s="21">
        <v>0</v>
      </c>
      <c r="F28" s="22">
        <v>0</v>
      </c>
      <c r="G28" s="23">
        <f t="shared" si="0"/>
        <v>4</v>
      </c>
      <c r="H28" s="18"/>
      <c r="I28" s="19"/>
      <c r="J28" s="19"/>
    </row>
    <row r="29" spans="1:10" ht="13.5" customHeight="1" x14ac:dyDescent="0.2">
      <c r="A29" s="15" t="s">
        <v>16</v>
      </c>
      <c r="B29" s="16"/>
      <c r="C29" s="17"/>
      <c r="D29" s="20">
        <v>4</v>
      </c>
      <c r="E29" s="21">
        <v>0</v>
      </c>
      <c r="F29" s="22">
        <v>0</v>
      </c>
      <c r="G29" s="23">
        <f t="shared" si="0"/>
        <v>4</v>
      </c>
      <c r="H29" s="18"/>
      <c r="I29" s="19"/>
      <c r="J29" s="19"/>
    </row>
    <row r="30" spans="1:10" ht="13.5" customHeight="1" x14ac:dyDescent="0.2">
      <c r="A30" s="15" t="s">
        <v>17</v>
      </c>
      <c r="B30" s="16"/>
      <c r="C30" s="17"/>
      <c r="D30" s="20">
        <v>4</v>
      </c>
      <c r="E30" s="21">
        <f>44+8+3+1</f>
        <v>56</v>
      </c>
      <c r="F30" s="22">
        <v>0</v>
      </c>
      <c r="G30" s="23">
        <f t="shared" si="0"/>
        <v>60</v>
      </c>
      <c r="H30" s="18"/>
      <c r="I30" s="19"/>
      <c r="J30" s="19"/>
    </row>
    <row r="31" spans="1:10" ht="13.5" customHeight="1" x14ac:dyDescent="0.2">
      <c r="A31" s="15" t="s">
        <v>18</v>
      </c>
      <c r="B31" s="16"/>
      <c r="C31" s="17"/>
      <c r="D31" s="20">
        <v>4</v>
      </c>
      <c r="E31" s="21">
        <v>60</v>
      </c>
      <c r="F31" s="22">
        <v>9</v>
      </c>
      <c r="G31" s="23">
        <f t="shared" si="0"/>
        <v>73</v>
      </c>
      <c r="H31" s="18"/>
      <c r="I31" s="19"/>
      <c r="J31" s="19"/>
    </row>
    <row r="32" spans="1:10" ht="13.5" customHeight="1" x14ac:dyDescent="0.2">
      <c r="A32" s="15" t="s">
        <v>19</v>
      </c>
      <c r="B32" s="16"/>
      <c r="C32" s="17"/>
      <c r="D32" s="20">
        <v>4</v>
      </c>
      <c r="E32" s="21">
        <v>56</v>
      </c>
      <c r="F32" s="22">
        <v>0</v>
      </c>
      <c r="G32" s="23">
        <f t="shared" si="0"/>
        <v>60</v>
      </c>
      <c r="H32" s="18"/>
      <c r="I32" s="19"/>
      <c r="J32" s="19"/>
    </row>
    <row r="33" spans="1:10" ht="13.5" customHeight="1" x14ac:dyDescent="0.2">
      <c r="A33" s="15" t="s">
        <v>20</v>
      </c>
      <c r="B33" s="16"/>
      <c r="C33" s="17"/>
      <c r="D33" s="20">
        <v>4</v>
      </c>
      <c r="E33" s="21">
        <v>22</v>
      </c>
      <c r="F33" s="22">
        <v>0</v>
      </c>
      <c r="G33" s="23">
        <f t="shared" si="0"/>
        <v>26</v>
      </c>
      <c r="H33" s="18"/>
      <c r="I33" s="19"/>
      <c r="J33" s="19"/>
    </row>
    <row r="34" spans="1:10" ht="13.5" customHeight="1" x14ac:dyDescent="0.2">
      <c r="A34" s="15" t="s">
        <v>21</v>
      </c>
      <c r="B34" s="16"/>
      <c r="C34" s="17"/>
      <c r="D34" s="20">
        <v>0</v>
      </c>
      <c r="E34" s="21">
        <f>11+24+10+1+23+4</f>
        <v>73</v>
      </c>
      <c r="F34" s="22">
        <v>0</v>
      </c>
      <c r="G34" s="23">
        <f t="shared" si="0"/>
        <v>73</v>
      </c>
      <c r="H34" s="18"/>
      <c r="I34" s="19"/>
      <c r="J34" s="19"/>
    </row>
    <row r="35" spans="1:10" ht="13.5" customHeight="1" x14ac:dyDescent="0.2">
      <c r="A35" s="15" t="s">
        <v>22</v>
      </c>
      <c r="B35" s="16"/>
      <c r="C35" s="17"/>
      <c r="D35" s="20">
        <v>5</v>
      </c>
      <c r="E35" s="21">
        <f>2+52+47+15</f>
        <v>116</v>
      </c>
      <c r="F35" s="22">
        <v>15</v>
      </c>
      <c r="G35" s="23">
        <f t="shared" si="0"/>
        <v>136</v>
      </c>
      <c r="H35" s="18"/>
      <c r="I35" s="19"/>
      <c r="J35" s="19"/>
    </row>
    <row r="36" spans="1:10" ht="13.5" customHeight="1" x14ac:dyDescent="0.2">
      <c r="A36" s="15" t="s">
        <v>23</v>
      </c>
      <c r="B36" s="16"/>
      <c r="C36" s="17"/>
      <c r="D36" s="20">
        <v>4</v>
      </c>
      <c r="E36" s="21">
        <v>0</v>
      </c>
      <c r="F36" s="22">
        <v>0</v>
      </c>
      <c r="G36" s="23">
        <f t="shared" si="0"/>
        <v>4</v>
      </c>
      <c r="H36" s="18"/>
      <c r="I36" s="19"/>
      <c r="J36" s="19"/>
    </row>
    <row r="37" spans="1:10" ht="13.5" customHeight="1" x14ac:dyDescent="0.2">
      <c r="A37" s="15" t="s">
        <v>49</v>
      </c>
      <c r="B37" s="16"/>
      <c r="C37" s="17"/>
      <c r="D37" s="20">
        <v>0</v>
      </c>
      <c r="E37" s="21">
        <v>0</v>
      </c>
      <c r="F37" s="22">
        <v>8</v>
      </c>
      <c r="G37" s="23">
        <f t="shared" si="0"/>
        <v>8</v>
      </c>
      <c r="H37" s="18"/>
      <c r="I37" s="19"/>
      <c r="J37" s="19"/>
    </row>
    <row r="38" spans="1:10" ht="13.5" customHeight="1" x14ac:dyDescent="0.2">
      <c r="A38" s="15" t="s">
        <v>24</v>
      </c>
      <c r="B38" s="16"/>
      <c r="C38" s="17"/>
      <c r="D38" s="20">
        <v>4</v>
      </c>
      <c r="E38" s="21">
        <v>0</v>
      </c>
      <c r="F38" s="22">
        <v>0</v>
      </c>
      <c r="G38" s="23">
        <f t="shared" si="0"/>
        <v>4</v>
      </c>
      <c r="H38" s="18"/>
      <c r="I38" s="19"/>
      <c r="J38" s="19"/>
    </row>
    <row r="39" spans="1:10" ht="13.5" customHeight="1" x14ac:dyDescent="0.2">
      <c r="A39" s="15" t="s">
        <v>25</v>
      </c>
      <c r="B39" s="16"/>
      <c r="C39" s="17"/>
      <c r="D39" s="20">
        <v>5</v>
      </c>
      <c r="E39" s="21">
        <v>110</v>
      </c>
      <c r="F39" s="22">
        <v>7</v>
      </c>
      <c r="G39" s="23">
        <f t="shared" si="0"/>
        <v>122</v>
      </c>
      <c r="H39" s="18"/>
      <c r="I39" s="19"/>
      <c r="J39" s="19"/>
    </row>
    <row r="40" spans="1:10" ht="13.5" customHeight="1" x14ac:dyDescent="0.2">
      <c r="A40" s="15" t="s">
        <v>75</v>
      </c>
      <c r="B40" s="16"/>
      <c r="C40" s="17"/>
      <c r="D40" s="20">
        <v>4</v>
      </c>
      <c r="E40" s="21">
        <v>0</v>
      </c>
      <c r="F40" s="22">
        <v>0</v>
      </c>
      <c r="G40" s="23">
        <f t="shared" si="0"/>
        <v>4</v>
      </c>
      <c r="H40" s="18"/>
      <c r="I40" s="19"/>
      <c r="J40" s="19"/>
    </row>
    <row r="41" spans="1:10" ht="13.5" customHeight="1" x14ac:dyDescent="0.2">
      <c r="A41" s="15" t="s">
        <v>26</v>
      </c>
      <c r="B41" s="16"/>
      <c r="C41" s="17"/>
      <c r="D41" s="20">
        <v>5</v>
      </c>
      <c r="E41" s="21">
        <f>54+46+15</f>
        <v>115</v>
      </c>
      <c r="F41" s="22">
        <v>7</v>
      </c>
      <c r="G41" s="23">
        <f t="shared" si="0"/>
        <v>127</v>
      </c>
      <c r="H41" s="18"/>
      <c r="I41" s="19"/>
      <c r="J41" s="19"/>
    </row>
    <row r="42" spans="1:10" ht="13.5" customHeight="1" x14ac:dyDescent="0.2">
      <c r="A42" s="15" t="s">
        <v>87</v>
      </c>
      <c r="B42" s="16"/>
      <c r="C42" s="17"/>
      <c r="D42" s="20">
        <v>0</v>
      </c>
      <c r="E42" s="21">
        <v>56</v>
      </c>
      <c r="F42" s="22">
        <v>0</v>
      </c>
      <c r="G42" s="23">
        <f t="shared" si="0"/>
        <v>56</v>
      </c>
      <c r="H42" s="18"/>
      <c r="I42" s="19"/>
      <c r="J42" s="19"/>
    </row>
    <row r="43" spans="1:10" ht="13.5" customHeight="1" x14ac:dyDescent="0.2">
      <c r="A43" s="15" t="s">
        <v>47</v>
      </c>
      <c r="B43" s="16"/>
      <c r="C43" s="17"/>
      <c r="D43" s="20">
        <v>4</v>
      </c>
      <c r="E43" s="21">
        <f>47+18</f>
        <v>65</v>
      </c>
      <c r="F43" s="22">
        <v>0</v>
      </c>
      <c r="G43" s="23">
        <f t="shared" si="0"/>
        <v>69</v>
      </c>
      <c r="H43" s="18"/>
      <c r="I43" s="19"/>
      <c r="J43" s="19"/>
    </row>
    <row r="44" spans="1:10" ht="13.5" customHeight="1" x14ac:dyDescent="0.2">
      <c r="A44" s="15" t="s">
        <v>54</v>
      </c>
      <c r="B44" s="16"/>
      <c r="C44" s="17"/>
      <c r="D44" s="20">
        <v>0</v>
      </c>
      <c r="E44" s="21">
        <v>19</v>
      </c>
      <c r="F44" s="22">
        <v>0</v>
      </c>
      <c r="G44" s="23">
        <f t="shared" si="0"/>
        <v>19</v>
      </c>
      <c r="H44" s="18"/>
      <c r="I44" s="19"/>
      <c r="J44" s="19"/>
    </row>
    <row r="45" spans="1:10" ht="13.5" customHeight="1" x14ac:dyDescent="0.2">
      <c r="A45" s="15" t="s">
        <v>58</v>
      </c>
      <c r="B45" s="16"/>
      <c r="C45" s="17"/>
      <c r="D45" s="20">
        <v>1</v>
      </c>
      <c r="E45" s="21">
        <v>0</v>
      </c>
      <c r="F45" s="22">
        <v>0</v>
      </c>
      <c r="G45" s="23">
        <f t="shared" si="0"/>
        <v>1</v>
      </c>
      <c r="H45" s="18"/>
      <c r="I45" s="19"/>
      <c r="J45" s="19"/>
    </row>
    <row r="46" spans="1:10" ht="13.5" customHeight="1" x14ac:dyDescent="0.2">
      <c r="A46" s="15" t="s">
        <v>80</v>
      </c>
      <c r="B46" s="16"/>
      <c r="C46" s="17"/>
      <c r="D46" s="20">
        <v>4</v>
      </c>
      <c r="E46" s="21">
        <v>0</v>
      </c>
      <c r="F46" s="22">
        <v>0</v>
      </c>
      <c r="G46" s="23">
        <f t="shared" si="0"/>
        <v>4</v>
      </c>
      <c r="H46" s="18"/>
      <c r="I46" s="19"/>
      <c r="J46" s="19"/>
    </row>
    <row r="47" spans="1:10" ht="13.5" customHeight="1" x14ac:dyDescent="0.2">
      <c r="A47" s="15" t="s">
        <v>57</v>
      </c>
      <c r="B47" s="16"/>
      <c r="C47" s="17"/>
      <c r="D47" s="20">
        <v>1</v>
      </c>
      <c r="E47" s="21">
        <v>0</v>
      </c>
      <c r="F47" s="22">
        <v>0</v>
      </c>
      <c r="G47" s="23">
        <f t="shared" si="0"/>
        <v>1</v>
      </c>
      <c r="H47" s="18"/>
      <c r="I47" s="19"/>
      <c r="J47" s="19"/>
    </row>
    <row r="48" spans="1:10" ht="13.5" customHeight="1" x14ac:dyDescent="0.2">
      <c r="A48" s="15" t="s">
        <v>83</v>
      </c>
      <c r="B48" s="16"/>
      <c r="C48" s="17"/>
      <c r="D48" s="20">
        <v>4</v>
      </c>
      <c r="E48" s="21">
        <v>0</v>
      </c>
      <c r="F48" s="22">
        <v>0</v>
      </c>
      <c r="G48" s="23">
        <f t="shared" si="0"/>
        <v>4</v>
      </c>
      <c r="H48" s="18"/>
      <c r="I48" s="19"/>
      <c r="J48" s="19"/>
    </row>
    <row r="49" spans="1:10" ht="13.5" customHeight="1" x14ac:dyDescent="0.2">
      <c r="A49" s="15" t="s">
        <v>56</v>
      </c>
      <c r="B49" s="16"/>
      <c r="C49" s="17"/>
      <c r="D49" s="20">
        <v>1</v>
      </c>
      <c r="E49" s="21">
        <v>0</v>
      </c>
      <c r="F49" s="22">
        <v>0</v>
      </c>
      <c r="G49" s="23">
        <f t="shared" si="0"/>
        <v>1</v>
      </c>
      <c r="H49" s="18"/>
      <c r="I49" s="19"/>
      <c r="J49" s="19"/>
    </row>
    <row r="50" spans="1:10" ht="13.5" customHeight="1" x14ac:dyDescent="0.2">
      <c r="A50" s="15" t="s">
        <v>73</v>
      </c>
      <c r="B50" s="16"/>
      <c r="C50" s="17"/>
      <c r="D50" s="20">
        <v>32</v>
      </c>
      <c r="E50" s="21">
        <v>0</v>
      </c>
      <c r="F50" s="22">
        <v>0</v>
      </c>
      <c r="G50" s="23">
        <f t="shared" si="0"/>
        <v>32</v>
      </c>
      <c r="H50" s="18"/>
      <c r="I50" s="19"/>
      <c r="J50" s="19"/>
    </row>
    <row r="51" spans="1:10" ht="13.5" customHeight="1" x14ac:dyDescent="0.2">
      <c r="A51" s="15" t="s">
        <v>79</v>
      </c>
      <c r="B51" s="16"/>
      <c r="C51" s="17"/>
      <c r="D51" s="20">
        <v>4</v>
      </c>
      <c r="E51" s="21">
        <v>0</v>
      </c>
      <c r="F51" s="22">
        <v>0</v>
      </c>
      <c r="G51" s="23">
        <f t="shared" si="0"/>
        <v>4</v>
      </c>
      <c r="H51" s="18"/>
      <c r="I51" s="19"/>
      <c r="J51" s="19"/>
    </row>
    <row r="52" spans="1:10" ht="13.5" customHeight="1" x14ac:dyDescent="0.2">
      <c r="A52" s="15" t="s">
        <v>27</v>
      </c>
      <c r="B52" s="16"/>
      <c r="C52" s="17"/>
      <c r="D52" s="20">
        <v>4</v>
      </c>
      <c r="E52" s="21">
        <f>14+47</f>
        <v>61</v>
      </c>
      <c r="F52" s="22">
        <v>0</v>
      </c>
      <c r="G52" s="23">
        <f t="shared" si="0"/>
        <v>65</v>
      </c>
      <c r="H52" s="18"/>
      <c r="I52" s="19"/>
      <c r="J52" s="19"/>
    </row>
    <row r="53" spans="1:10" ht="13.5" customHeight="1" x14ac:dyDescent="0.2">
      <c r="A53" s="15" t="s">
        <v>28</v>
      </c>
      <c r="B53" s="16"/>
      <c r="C53" s="17"/>
      <c r="D53" s="20">
        <v>4</v>
      </c>
      <c r="E53" s="21">
        <f>52+46+18</f>
        <v>116</v>
      </c>
      <c r="F53" s="22">
        <v>7</v>
      </c>
      <c r="G53" s="23">
        <f t="shared" si="0"/>
        <v>127</v>
      </c>
      <c r="H53" s="18"/>
      <c r="I53" s="19"/>
      <c r="J53" s="19"/>
    </row>
    <row r="54" spans="1:10" ht="13.5" customHeight="1" x14ac:dyDescent="0.2">
      <c r="A54" s="15" t="s">
        <v>29</v>
      </c>
      <c r="B54" s="16"/>
      <c r="C54" s="17"/>
      <c r="D54" s="20">
        <v>4</v>
      </c>
      <c r="E54" s="21">
        <v>0</v>
      </c>
      <c r="F54" s="22">
        <v>0</v>
      </c>
      <c r="G54" s="23">
        <f t="shared" si="0"/>
        <v>4</v>
      </c>
      <c r="H54" s="18"/>
      <c r="I54" s="19"/>
      <c r="J54" s="19"/>
    </row>
    <row r="55" spans="1:10" ht="13.5" customHeight="1" x14ac:dyDescent="0.2">
      <c r="A55" s="15" t="s">
        <v>30</v>
      </c>
      <c r="B55" s="16"/>
      <c r="C55" s="17"/>
      <c r="D55" s="20">
        <v>4</v>
      </c>
      <c r="E55" s="21">
        <v>24</v>
      </c>
      <c r="F55" s="22">
        <v>0</v>
      </c>
      <c r="G55" s="23">
        <f t="shared" si="0"/>
        <v>28</v>
      </c>
      <c r="H55" s="18"/>
      <c r="I55" s="19"/>
      <c r="J55" s="19"/>
    </row>
    <row r="56" spans="1:10" ht="13.5" customHeight="1" x14ac:dyDescent="0.2">
      <c r="A56" s="15" t="s">
        <v>86</v>
      </c>
      <c r="B56" s="16"/>
      <c r="C56" s="17"/>
      <c r="D56" s="20">
        <v>4</v>
      </c>
      <c r="E56" s="21">
        <v>60</v>
      </c>
      <c r="F56" s="22">
        <v>0</v>
      </c>
      <c r="G56" s="23">
        <f t="shared" si="0"/>
        <v>64</v>
      </c>
      <c r="H56" s="18"/>
      <c r="I56" s="19"/>
      <c r="J56" s="19"/>
    </row>
    <row r="57" spans="1:10" ht="13.5" customHeight="1" x14ac:dyDescent="0.2">
      <c r="A57" s="15" t="s">
        <v>50</v>
      </c>
      <c r="B57" s="16"/>
      <c r="C57" s="17"/>
      <c r="D57" s="20">
        <v>4</v>
      </c>
      <c r="E57" s="21">
        <v>64</v>
      </c>
      <c r="F57" s="22">
        <v>7</v>
      </c>
      <c r="G57" s="23">
        <f t="shared" si="0"/>
        <v>75</v>
      </c>
      <c r="H57" s="18"/>
      <c r="I57" s="19"/>
      <c r="J57" s="19"/>
    </row>
    <row r="58" spans="1:10" x14ac:dyDescent="0.2">
      <c r="A58" s="15" t="s">
        <v>31</v>
      </c>
      <c r="B58" s="16"/>
      <c r="C58" s="17"/>
      <c r="D58" s="20">
        <v>0</v>
      </c>
      <c r="E58" s="21">
        <v>0</v>
      </c>
      <c r="F58" s="22">
        <v>7</v>
      </c>
      <c r="G58" s="23">
        <f t="shared" si="0"/>
        <v>7</v>
      </c>
      <c r="H58" s="18"/>
      <c r="I58" s="19"/>
      <c r="J58" s="19"/>
    </row>
    <row r="59" spans="1:10" ht="13.5" customHeight="1" x14ac:dyDescent="0.2">
      <c r="A59" s="15" t="s">
        <v>32</v>
      </c>
      <c r="B59" s="16"/>
      <c r="C59" s="17"/>
      <c r="D59" s="20">
        <v>5</v>
      </c>
      <c r="E59" s="21">
        <f>8+46+52</f>
        <v>106</v>
      </c>
      <c r="F59" s="22">
        <v>7</v>
      </c>
      <c r="G59" s="23">
        <f t="shared" si="0"/>
        <v>118</v>
      </c>
      <c r="H59" s="18"/>
      <c r="I59" s="19"/>
      <c r="J59" s="19"/>
    </row>
    <row r="60" spans="1:10" ht="13.5" customHeight="1" x14ac:dyDescent="0.2">
      <c r="A60" s="15" t="s">
        <v>33</v>
      </c>
      <c r="B60" s="16"/>
      <c r="C60" s="17"/>
      <c r="D60" s="20">
        <v>4</v>
      </c>
      <c r="E60" s="21">
        <v>0</v>
      </c>
      <c r="F60" s="22">
        <v>0</v>
      </c>
      <c r="G60" s="23">
        <f t="shared" si="0"/>
        <v>4</v>
      </c>
      <c r="H60" s="18"/>
      <c r="I60" s="19"/>
      <c r="J60" s="19"/>
    </row>
    <row r="61" spans="1:10" ht="13.5" customHeight="1" x14ac:dyDescent="0.2">
      <c r="A61" s="15" t="s">
        <v>34</v>
      </c>
      <c r="B61" s="16"/>
      <c r="C61" s="17"/>
      <c r="D61" s="20">
        <v>4</v>
      </c>
      <c r="E61" s="21">
        <v>0</v>
      </c>
      <c r="F61" s="22">
        <v>0</v>
      </c>
      <c r="G61" s="23">
        <f t="shared" ref="G61:G78" si="1">SUM(D61:F61)</f>
        <v>4</v>
      </c>
      <c r="H61" s="18"/>
      <c r="I61" s="19"/>
      <c r="J61" s="19"/>
    </row>
    <row r="62" spans="1:10" ht="13.5" customHeight="1" x14ac:dyDescent="0.2">
      <c r="A62" s="15" t="s">
        <v>35</v>
      </c>
      <c r="B62" s="16"/>
      <c r="C62" s="17"/>
      <c r="D62" s="20">
        <v>4</v>
      </c>
      <c r="E62" s="21">
        <v>0</v>
      </c>
      <c r="F62" s="22">
        <v>0</v>
      </c>
      <c r="G62" s="23">
        <f t="shared" si="1"/>
        <v>4</v>
      </c>
      <c r="H62" s="18"/>
      <c r="I62" s="19"/>
      <c r="J62" s="19"/>
    </row>
    <row r="63" spans="1:10" ht="13.5" customHeight="1" x14ac:dyDescent="0.2">
      <c r="A63" s="15" t="s">
        <v>77</v>
      </c>
      <c r="B63" s="16"/>
      <c r="C63" s="17"/>
      <c r="D63" s="20">
        <v>4</v>
      </c>
      <c r="E63" s="21">
        <v>0</v>
      </c>
      <c r="F63" s="22">
        <v>0</v>
      </c>
      <c r="G63" s="23">
        <f t="shared" si="1"/>
        <v>4</v>
      </c>
      <c r="H63" s="18"/>
      <c r="I63" s="19"/>
      <c r="J63" s="19"/>
    </row>
    <row r="64" spans="1:10" ht="13.5" customHeight="1" x14ac:dyDescent="0.2">
      <c r="A64" s="15" t="s">
        <v>51</v>
      </c>
      <c r="B64" s="16"/>
      <c r="C64" s="17"/>
      <c r="D64" s="20">
        <v>2</v>
      </c>
      <c r="E64" s="21">
        <v>21</v>
      </c>
      <c r="F64" s="22">
        <v>0</v>
      </c>
      <c r="G64" s="23">
        <f t="shared" si="1"/>
        <v>23</v>
      </c>
      <c r="H64" s="18"/>
      <c r="I64" s="19"/>
      <c r="J64" s="19"/>
    </row>
    <row r="65" spans="1:10" ht="13.5" customHeight="1" x14ac:dyDescent="0.2">
      <c r="A65" s="15" t="s">
        <v>82</v>
      </c>
      <c r="B65" s="16"/>
      <c r="C65" s="17"/>
      <c r="D65" s="20">
        <v>4</v>
      </c>
      <c r="E65" s="21">
        <v>0</v>
      </c>
      <c r="F65" s="22">
        <v>0</v>
      </c>
      <c r="G65" s="23">
        <f t="shared" si="1"/>
        <v>4</v>
      </c>
      <c r="H65" s="18"/>
      <c r="I65" s="19"/>
      <c r="J65" s="19"/>
    </row>
    <row r="66" spans="1:10" ht="13.5" customHeight="1" x14ac:dyDescent="0.2">
      <c r="A66" s="15" t="s">
        <v>52</v>
      </c>
      <c r="B66" s="16"/>
      <c r="C66" s="17"/>
      <c r="D66" s="20">
        <v>0</v>
      </c>
      <c r="E66" s="21">
        <v>4</v>
      </c>
      <c r="F66" s="22">
        <v>0</v>
      </c>
      <c r="G66" s="23">
        <f t="shared" si="1"/>
        <v>4</v>
      </c>
      <c r="H66" s="18"/>
      <c r="I66" s="19"/>
      <c r="J66" s="19"/>
    </row>
    <row r="67" spans="1:10" ht="13.5" customHeight="1" x14ac:dyDescent="0.2">
      <c r="A67" s="15" t="s">
        <v>36</v>
      </c>
      <c r="B67" s="16"/>
      <c r="C67" s="17"/>
      <c r="D67" s="20">
        <v>4</v>
      </c>
      <c r="E67" s="21">
        <f>46+18</f>
        <v>64</v>
      </c>
      <c r="F67" s="22">
        <v>7</v>
      </c>
      <c r="G67" s="23">
        <f t="shared" si="1"/>
        <v>75</v>
      </c>
      <c r="H67" s="18"/>
      <c r="I67" s="19"/>
      <c r="J67" s="19"/>
    </row>
    <row r="68" spans="1:10" ht="13.5" customHeight="1" x14ac:dyDescent="0.2">
      <c r="A68" s="15" t="s">
        <v>37</v>
      </c>
      <c r="B68" s="16"/>
      <c r="C68" s="17"/>
      <c r="D68" s="20">
        <v>4</v>
      </c>
      <c r="E68" s="21">
        <f>49+10</f>
        <v>59</v>
      </c>
      <c r="F68" s="22">
        <v>0</v>
      </c>
      <c r="G68" s="23">
        <f t="shared" si="1"/>
        <v>63</v>
      </c>
      <c r="H68" s="18"/>
      <c r="I68" s="19"/>
      <c r="J68" s="19"/>
    </row>
    <row r="69" spans="1:10" ht="13.5" customHeight="1" x14ac:dyDescent="0.2">
      <c r="A69" s="15" t="s">
        <v>38</v>
      </c>
      <c r="B69" s="16"/>
      <c r="C69" s="17"/>
      <c r="D69" s="20">
        <v>4</v>
      </c>
      <c r="E69" s="21">
        <v>0</v>
      </c>
      <c r="F69" s="22">
        <v>0</v>
      </c>
      <c r="G69" s="23">
        <f t="shared" si="1"/>
        <v>4</v>
      </c>
      <c r="H69" s="18"/>
      <c r="I69" s="19"/>
      <c r="J69" s="19"/>
    </row>
    <row r="70" spans="1:10" ht="13.5" customHeight="1" x14ac:dyDescent="0.2">
      <c r="A70" s="15" t="s">
        <v>72</v>
      </c>
      <c r="B70" s="16"/>
      <c r="C70" s="17"/>
      <c r="D70" s="20">
        <v>1</v>
      </c>
      <c r="E70" s="21">
        <v>0</v>
      </c>
      <c r="F70" s="22">
        <v>0</v>
      </c>
      <c r="G70" s="23">
        <f t="shared" si="1"/>
        <v>1</v>
      </c>
      <c r="H70" s="18"/>
      <c r="I70" s="19"/>
      <c r="J70" s="19"/>
    </row>
    <row r="71" spans="1:10" ht="13.5" customHeight="1" x14ac:dyDescent="0.2">
      <c r="A71" s="15" t="s">
        <v>39</v>
      </c>
      <c r="B71" s="16"/>
      <c r="C71" s="17"/>
      <c r="D71" s="20">
        <v>4</v>
      </c>
      <c r="E71" s="21">
        <v>0</v>
      </c>
      <c r="F71" s="22">
        <v>0</v>
      </c>
      <c r="G71" s="23">
        <f t="shared" si="1"/>
        <v>4</v>
      </c>
      <c r="H71" s="18"/>
      <c r="I71" s="19"/>
      <c r="J71" s="19"/>
    </row>
    <row r="72" spans="1:10" ht="13.5" customHeight="1" x14ac:dyDescent="0.2">
      <c r="A72" s="15" t="s">
        <v>84</v>
      </c>
      <c r="B72" s="16"/>
      <c r="C72" s="17"/>
      <c r="D72" s="20">
        <v>0</v>
      </c>
      <c r="E72" s="21">
        <v>4</v>
      </c>
      <c r="F72" s="22">
        <v>0</v>
      </c>
      <c r="G72" s="23">
        <f t="shared" si="1"/>
        <v>4</v>
      </c>
      <c r="H72" s="18"/>
      <c r="I72" s="19"/>
      <c r="J72" s="19"/>
    </row>
    <row r="73" spans="1:10" ht="13.5" customHeight="1" x14ac:dyDescent="0.2">
      <c r="A73" s="15" t="s">
        <v>81</v>
      </c>
      <c r="B73" s="16"/>
      <c r="C73" s="17"/>
      <c r="D73" s="20">
        <v>4</v>
      </c>
      <c r="E73" s="21">
        <v>0</v>
      </c>
      <c r="F73" s="22">
        <v>0</v>
      </c>
      <c r="G73" s="23">
        <f t="shared" si="1"/>
        <v>4</v>
      </c>
      <c r="H73" s="18"/>
      <c r="I73" s="19"/>
      <c r="J73" s="19"/>
    </row>
    <row r="74" spans="1:10" ht="13.5" customHeight="1" x14ac:dyDescent="0.2">
      <c r="A74" s="15" t="s">
        <v>40</v>
      </c>
      <c r="B74" s="16"/>
      <c r="C74" s="17"/>
      <c r="D74" s="20">
        <v>4</v>
      </c>
      <c r="E74" s="21">
        <f>16+6</f>
        <v>22</v>
      </c>
      <c r="F74" s="22">
        <v>0</v>
      </c>
      <c r="G74" s="23">
        <f t="shared" si="1"/>
        <v>26</v>
      </c>
      <c r="H74" s="18"/>
      <c r="I74" s="19"/>
      <c r="J74" s="19"/>
    </row>
    <row r="75" spans="1:10" ht="13.5" customHeight="1" x14ac:dyDescent="0.2">
      <c r="A75" s="15" t="s">
        <v>48</v>
      </c>
      <c r="B75" s="16"/>
      <c r="C75" s="17"/>
      <c r="D75" s="20">
        <v>0</v>
      </c>
      <c r="E75" s="21">
        <v>24</v>
      </c>
      <c r="F75" s="22">
        <v>0</v>
      </c>
      <c r="G75" s="23">
        <f t="shared" si="1"/>
        <v>24</v>
      </c>
      <c r="H75" s="18"/>
      <c r="I75" s="19"/>
      <c r="J75" s="19"/>
    </row>
    <row r="76" spans="1:10" ht="13.5" customHeight="1" x14ac:dyDescent="0.2">
      <c r="A76" s="33" t="s">
        <v>110</v>
      </c>
      <c r="B76" s="16"/>
      <c r="C76" s="17"/>
      <c r="D76" s="20">
        <v>1</v>
      </c>
      <c r="E76" s="21">
        <v>0</v>
      </c>
      <c r="F76" s="22">
        <v>0</v>
      </c>
      <c r="G76" s="23">
        <f t="shared" si="1"/>
        <v>1</v>
      </c>
      <c r="H76" s="18"/>
      <c r="I76" s="19"/>
      <c r="J76" s="19"/>
    </row>
    <row r="77" spans="1:10" ht="13.5" customHeight="1" x14ac:dyDescent="0.2">
      <c r="A77" s="15" t="s">
        <v>76</v>
      </c>
      <c r="B77" s="16"/>
      <c r="C77" s="17"/>
      <c r="D77" s="20">
        <v>4</v>
      </c>
      <c r="E77" s="21">
        <v>0</v>
      </c>
      <c r="F77" s="22">
        <v>0</v>
      </c>
      <c r="G77" s="23">
        <f t="shared" si="1"/>
        <v>4</v>
      </c>
      <c r="H77" s="18"/>
      <c r="I77" s="19"/>
      <c r="J77" s="19"/>
    </row>
    <row r="78" spans="1:10" ht="13.5" customHeight="1" x14ac:dyDescent="0.2">
      <c r="A78" s="15" t="s">
        <v>41</v>
      </c>
      <c r="B78" s="16"/>
      <c r="C78" s="17"/>
      <c r="D78" s="20">
        <v>5</v>
      </c>
      <c r="E78" s="21">
        <f>54+46+10</f>
        <v>110</v>
      </c>
      <c r="F78" s="22">
        <v>16</v>
      </c>
      <c r="G78" s="23">
        <f t="shared" si="1"/>
        <v>131</v>
      </c>
      <c r="H78" s="18"/>
      <c r="I78" s="19"/>
      <c r="J78" s="19"/>
    </row>
    <row r="79" spans="1:10" x14ac:dyDescent="0.2">
      <c r="A79" s="24"/>
      <c r="B79" s="24"/>
      <c r="C79" s="24"/>
      <c r="D79" s="25"/>
      <c r="E79" s="25"/>
      <c r="F79" s="25"/>
      <c r="G79" s="26"/>
      <c r="H79" s="2"/>
      <c r="I79" s="27"/>
    </row>
    <row r="80" spans="1:10" x14ac:dyDescent="0.2">
      <c r="A80" s="31" t="s">
        <v>106</v>
      </c>
    </row>
    <row r="81" spans="1:1" x14ac:dyDescent="0.2">
      <c r="A81" t="s">
        <v>102</v>
      </c>
    </row>
    <row r="82" spans="1:1" x14ac:dyDescent="0.2">
      <c r="A82" s="28" t="s">
        <v>105</v>
      </c>
    </row>
    <row r="83" spans="1:1" x14ac:dyDescent="0.2">
      <c r="A83" s="29" t="s">
        <v>107</v>
      </c>
    </row>
    <row r="84" spans="1:1" x14ac:dyDescent="0.2">
      <c r="A84" s="29" t="s">
        <v>108</v>
      </c>
    </row>
    <row r="85" spans="1:1" x14ac:dyDescent="0.2">
      <c r="A85" s="29"/>
    </row>
    <row r="86" spans="1:1" x14ac:dyDescent="0.2">
      <c r="A86" s="31" t="s">
        <v>103</v>
      </c>
    </row>
    <row r="87" spans="1:1" x14ac:dyDescent="0.2">
      <c r="A87" t="s">
        <v>101</v>
      </c>
    </row>
    <row r="88" spans="1:1" x14ac:dyDescent="0.2">
      <c r="A88" t="s">
        <v>104</v>
      </c>
    </row>
    <row r="89" spans="1:1" x14ac:dyDescent="0.2">
      <c r="A89" t="s">
        <v>95</v>
      </c>
    </row>
    <row r="90" spans="1:1" x14ac:dyDescent="0.2">
      <c r="A90" t="s">
        <v>96</v>
      </c>
    </row>
    <row r="91" spans="1:1" x14ac:dyDescent="0.2">
      <c r="A91" t="s">
        <v>97</v>
      </c>
    </row>
    <row r="92" spans="1:1" x14ac:dyDescent="0.2">
      <c r="A92" t="s">
        <v>98</v>
      </c>
    </row>
    <row r="93" spans="1:1" x14ac:dyDescent="0.2">
      <c r="A93" t="s">
        <v>99</v>
      </c>
    </row>
    <row r="94" spans="1:1" x14ac:dyDescent="0.2">
      <c r="A94" t="s">
        <v>100</v>
      </c>
    </row>
  </sheetData>
  <phoneticPr fontId="0" type="noConversion"/>
  <pageMargins left="0.75" right="0.75" top="0.75" bottom="0.5" header="0.25" footer="0"/>
  <pageSetup scale="96" fitToHeight="0" orientation="landscape" r:id="rId1"/>
  <headerFooter alignWithMargins="0">
    <oddHeader>&amp;C&amp;"Arial,Bold"&amp;14&amp;F</oddHeader>
    <oddFooter>&amp;R&amp;8Page &amp;P of &amp;N</oddFooter>
  </headerFooter>
  <rowBreaks count="1" manualBreakCount="1">
    <brk id="7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Test Count</vt:lpstr>
      <vt:lpstr>'Test Count'!Print_Area</vt:lpstr>
      <vt:lpstr>'Test Count'!Print_Titles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Glassman, Brad</dc:creator>
  <cp:lastModifiedBy>Brown, Susan</cp:lastModifiedBy>
  <cp:lastPrinted>2020-10-20T16:01:21Z</cp:lastPrinted>
  <dcterms:created xsi:type="dcterms:W3CDTF">2012-01-30T21:48:38Z</dcterms:created>
  <dcterms:modified xsi:type="dcterms:W3CDTF">2020-11-16T20:23:05Z</dcterms:modified>
</cp:coreProperties>
</file>